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оставка мебели для общеобразовательного учреждения\"/>
    </mc:Choice>
  </mc:AlternateContent>
  <xr:revisionPtr revIDLastSave="0" documentId="13_ncr:1_{60E83308-899D-4A9F-B1C8-4A9A581FCF9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обосн" sheetId="1" r:id="rId1"/>
  </sheets>
  <definedNames>
    <definedName name="_xlnm._FilterDatabase" localSheetId="0" hidden="1">обосн!$A$9:$AMI$37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" i="1" l="1"/>
  <c r="J27" i="1"/>
  <c r="K27" i="1" s="1"/>
  <c r="L27" i="1"/>
  <c r="M27" i="1" s="1"/>
  <c r="N27" i="1" s="1"/>
  <c r="O27" i="1" s="1"/>
  <c r="I28" i="1"/>
  <c r="J28" i="1"/>
  <c r="K28" i="1" s="1"/>
  <c r="L28" i="1"/>
  <c r="M28" i="1" s="1"/>
  <c r="N28" i="1" s="1"/>
  <c r="O28" i="1" s="1"/>
  <c r="I29" i="1"/>
  <c r="J29" i="1"/>
  <c r="K29" i="1" s="1"/>
  <c r="L29" i="1"/>
  <c r="M29" i="1" s="1"/>
  <c r="N29" i="1" s="1"/>
  <c r="O29" i="1" s="1"/>
  <c r="I14" i="1"/>
  <c r="J14" i="1"/>
  <c r="K14" i="1" s="1"/>
  <c r="L14" i="1"/>
  <c r="M14" i="1" s="1"/>
  <c r="N14" i="1" s="1"/>
  <c r="O14" i="1" s="1"/>
  <c r="I15" i="1"/>
  <c r="J15" i="1"/>
  <c r="L15" i="1"/>
  <c r="M15" i="1" s="1"/>
  <c r="N15" i="1" s="1"/>
  <c r="O15" i="1" s="1"/>
  <c r="I16" i="1"/>
  <c r="J16" i="1"/>
  <c r="L16" i="1"/>
  <c r="M16" i="1" s="1"/>
  <c r="N16" i="1" s="1"/>
  <c r="O16" i="1" s="1"/>
  <c r="I17" i="1"/>
  <c r="J17" i="1"/>
  <c r="L17" i="1"/>
  <c r="M17" i="1" s="1"/>
  <c r="N17" i="1" s="1"/>
  <c r="O17" i="1" s="1"/>
  <c r="I18" i="1"/>
  <c r="J18" i="1"/>
  <c r="K18" i="1"/>
  <c r="L18" i="1"/>
  <c r="M18" i="1" s="1"/>
  <c r="N18" i="1" s="1"/>
  <c r="O18" i="1" s="1"/>
  <c r="I19" i="1"/>
  <c r="J19" i="1"/>
  <c r="K19" i="1" s="1"/>
  <c r="L19" i="1"/>
  <c r="M19" i="1" s="1"/>
  <c r="N19" i="1" s="1"/>
  <c r="O19" i="1" s="1"/>
  <c r="I20" i="1"/>
  <c r="J20" i="1"/>
  <c r="L20" i="1"/>
  <c r="M20" i="1" s="1"/>
  <c r="N20" i="1" s="1"/>
  <c r="O20" i="1" s="1"/>
  <c r="I21" i="1"/>
  <c r="J21" i="1"/>
  <c r="L21" i="1"/>
  <c r="M21" i="1" s="1"/>
  <c r="N21" i="1" s="1"/>
  <c r="O21" i="1" s="1"/>
  <c r="J31" i="1"/>
  <c r="I12" i="1"/>
  <c r="J12" i="1"/>
  <c r="L12" i="1"/>
  <c r="M12" i="1" s="1"/>
  <c r="N12" i="1" s="1"/>
  <c r="O12" i="1" s="1"/>
  <c r="I13" i="1"/>
  <c r="J13" i="1"/>
  <c r="L13" i="1"/>
  <c r="M13" i="1" s="1"/>
  <c r="N13" i="1" s="1"/>
  <c r="O13" i="1" s="1"/>
  <c r="I22" i="1"/>
  <c r="J22" i="1"/>
  <c r="L22" i="1"/>
  <c r="M22" i="1" s="1"/>
  <c r="N22" i="1" s="1"/>
  <c r="O22" i="1" s="1"/>
  <c r="I23" i="1"/>
  <c r="J23" i="1"/>
  <c r="L23" i="1"/>
  <c r="M23" i="1" s="1"/>
  <c r="N23" i="1" s="1"/>
  <c r="O23" i="1" s="1"/>
  <c r="I24" i="1"/>
  <c r="J24" i="1"/>
  <c r="L24" i="1"/>
  <c r="M24" i="1" s="1"/>
  <c r="N24" i="1" s="1"/>
  <c r="O24" i="1" s="1"/>
  <c r="I25" i="1"/>
  <c r="J25" i="1"/>
  <c r="L25" i="1"/>
  <c r="M25" i="1" s="1"/>
  <c r="N25" i="1" s="1"/>
  <c r="O25" i="1" s="1"/>
  <c r="I26" i="1"/>
  <c r="J26" i="1"/>
  <c r="L26" i="1"/>
  <c r="M26" i="1" s="1"/>
  <c r="N26" i="1" s="1"/>
  <c r="O26" i="1" s="1"/>
  <c r="I30" i="1"/>
  <c r="J30" i="1"/>
  <c r="L30" i="1"/>
  <c r="M30" i="1" s="1"/>
  <c r="N30" i="1" s="1"/>
  <c r="O30" i="1" s="1"/>
  <c r="I31" i="1"/>
  <c r="L31" i="1"/>
  <c r="M31" i="1" s="1"/>
  <c r="N31" i="1" s="1"/>
  <c r="O31" i="1" s="1"/>
  <c r="I32" i="1"/>
  <c r="J32" i="1"/>
  <c r="L32" i="1"/>
  <c r="M32" i="1" s="1"/>
  <c r="N32" i="1" s="1"/>
  <c r="O32" i="1" s="1"/>
  <c r="I10" i="1"/>
  <c r="K20" i="1" l="1"/>
  <c r="K15" i="1"/>
  <c r="K16" i="1"/>
  <c r="K21" i="1"/>
  <c r="K17" i="1"/>
  <c r="K13" i="1"/>
  <c r="K31" i="1"/>
  <c r="K26" i="1"/>
  <c r="K23" i="1"/>
  <c r="K30" i="1"/>
  <c r="K32" i="1"/>
  <c r="K25" i="1"/>
  <c r="K24" i="1"/>
  <c r="K22" i="1"/>
  <c r="K12" i="1"/>
  <c r="L11" i="1"/>
  <c r="M11" i="1" s="1"/>
  <c r="N11" i="1" s="1"/>
  <c r="O11" i="1" s="1"/>
  <c r="J11" i="1"/>
  <c r="I11" i="1"/>
  <c r="L10" i="1"/>
  <c r="M10" i="1" s="1"/>
  <c r="N10" i="1" s="1"/>
  <c r="O10" i="1" s="1"/>
  <c r="J10" i="1"/>
  <c r="O33" i="1" l="1"/>
  <c r="I34" i="1" s="1"/>
  <c r="K11" i="1"/>
  <c r="K10" i="1"/>
</calcChain>
</file>

<file path=xl/sharedStrings.xml><?xml version="1.0" encoding="utf-8"?>
<sst xmlns="http://schemas.openxmlformats.org/spreadsheetml/2006/main" count="79" uniqueCount="42">
  <si>
    <t xml:space="preserve">                                                              Приложение № 2 к документации.</t>
  </si>
  <si>
    <t>Используемый метод определения НМЦК с обоснованием:</t>
  </si>
  <si>
    <t>Метод сопоставимых рыночных цен (анализ рынка)</t>
  </si>
  <si>
    <t>Расчет НМЦК</t>
  </si>
  <si>
    <t xml:space="preserve">В целях получения ценовой информации  Заказчиком были проведены следующие процедуры:
- направлены запросы о предоставлении ценовой информации субъектам деятельности в сфере промышленности, информация о которых включена в ГИСП;
- в ответ на направленные запросы ценовой информации Заказчиком были получены и использованы для  расчета НМЦК три ценовых предложения на оказание услуг по поствке товара,  на основании которых был произведен расчет </t>
  </si>
  <si>
    <t>№</t>
  </si>
  <si>
    <t>Наименование объекта закупки</t>
  </si>
  <si>
    <t>Ед. изм по ОКЕИ</t>
  </si>
  <si>
    <t>Кол-во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</si>
  <si>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</si>
  <si>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</si>
  <si>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</si>
  <si>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</si>
  <si>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rPr>
        <b/>
        <sz val="10"/>
        <rFont val="Times New Roman"/>
        <family val="1"/>
        <charset val="204"/>
      </rPr>
      <t xml:space="preserve">Средняя арифметическая цена за единицу  </t>
    </r>
    <r>
      <rPr>
        <b/>
        <i/>
        <sz val="10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</si>
  <si>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</si>
  <si>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rPr>
        <b/>
        <sz val="1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</si>
  <si>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rFont val="Times New Roman"/>
        <family val="1"/>
        <charset val="204"/>
      </rPr>
      <t>Расчет Н(М)ЦК по формуле</t>
    </r>
    <r>
      <rPr>
        <sz val="10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rFont val="Times New Roman"/>
        <family val="1"/>
        <charset val="204"/>
      </rPr>
      <t>ц</t>
    </r>
    <r>
      <rPr>
        <i/>
        <vertAlign val="subscript"/>
        <sz val="10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</si>
  <si>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</si>
  <si>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</si>
  <si>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</si>
  <si>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Шт.</t>
  </si>
  <si>
    <t>Итого:</t>
  </si>
  <si>
    <t>В результате проведенного расчета Н(М)ЦК составила:</t>
  </si>
  <si>
    <t>рублей</t>
  </si>
  <si>
    <t>Цена включает в себя затраты на  транспортировку, погрузку-разгрузку, монтаж, страхование, уплату налогов, сборов и других обязательных платежей.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</si>
  <si>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</si>
  <si>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Работник контрактной службы                                                                                      И.С. Русакевич</t>
  </si>
  <si>
    <t xml:space="preserve">Приложение 2 к извещению о проведении электронного аукциона </t>
  </si>
  <si>
    <t xml:space="preserve">коммерческое предложение №б/н от 15.04.2025 </t>
  </si>
  <si>
    <t xml:space="preserve">Коммерческое предложение №б/н от 15.04..2025 </t>
  </si>
  <si>
    <t>Коммерческое предложение № б/н от15.04.2025</t>
  </si>
  <si>
    <t>Дата подготовки обоснования НМЦК 15.04.2025 г.</t>
  </si>
  <si>
    <t>Стол для переговоров</t>
  </si>
  <si>
    <t>Стол письменный</t>
  </si>
  <si>
    <t>Шкаф для одежды деревянный</t>
  </si>
  <si>
    <t>Стул на металлическом каркасе</t>
  </si>
  <si>
    <t xml:space="preserve">Кресло офисное. </t>
  </si>
  <si>
    <t xml:space="preserve">Шкаф для учебных пособий </t>
  </si>
  <si>
    <t>Кресло офисное</t>
  </si>
  <si>
    <t>Тумба офисная деревянная</t>
  </si>
  <si>
    <t xml:space="preserve">Обоснование начальной (максимальной) цены контракта поставка мебели для общеобразовательного учреждения
</t>
  </si>
  <si>
    <t>Шкаф для учебных пособий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</si>
</sst>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1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vertAlign val="subscript"/>
      <sz val="1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C3D69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7E4BD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" fontId="2" fillId="0" borderId="8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4" borderId="0" xfId="0" applyFont="1" applyFill="1"/>
    <xf numFmtId="0" fontId="3" fillId="4" borderId="0" xfId="0" applyFont="1" applyFill="1"/>
    <xf numFmtId="0" fontId="0" fillId="4" borderId="0" xfId="0" applyFill="1"/>
    <xf numFmtId="0" fontId="5" fillId="5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top" wrapText="1"/>
    </xf>
    <xf numFmtId="0" fontId="14" fillId="0" borderId="1" xfId="2" applyFont="1" applyBorder="1" applyAlignment="1">
      <alignment wrapText="1"/>
    </xf>
    <xf numFmtId="0" fontId="14" fillId="0" borderId="1" xfId="2" applyFont="1" applyBorder="1" applyAlignment="1">
      <alignment horizontal="left" wrapText="1"/>
    </xf>
    <xf numFmtId="0" fontId="6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2" fontId="5" fillId="0" borderId="9" xfId="0" applyNumberFormat="1" applyFont="1" applyBorder="1" applyAlignment="1">
      <alignment horizontal="right" vertical="center" wrapText="1"/>
    </xf>
    <xf numFmtId="2" fontId="5" fillId="0" borderId="10" xfId="0" applyNumberFormat="1" applyFont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right" vertical="center" wrapText="1"/>
    </xf>
  </cellXfs>
  <cellStyles count="3">
    <cellStyle name="Обычный" xfId="0" builtinId="0"/>
    <cellStyle name="Обычный 4" xfId="1" xr:uid="{00000000-0005-0000-0000-000001000000}"/>
    <cellStyle name="Обычный 5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22320</xdr:colOff>
      <xdr:row>8</xdr:row>
      <xdr:rowOff>957600</xdr:rowOff>
    </xdr:from>
    <xdr:to>
      <xdr:col>10</xdr:col>
      <xdr:colOff>986760</xdr:colOff>
      <xdr:row>8</xdr:row>
      <xdr:rowOff>1295640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077760" y="4307760"/>
          <a:ext cx="964440" cy="3380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23040</xdr:colOff>
      <xdr:row>8</xdr:row>
      <xdr:rowOff>928800</xdr:rowOff>
    </xdr:from>
    <xdr:to>
      <xdr:col>9</xdr:col>
      <xdr:colOff>1067400</xdr:colOff>
      <xdr:row>8</xdr:row>
      <xdr:rowOff>1381320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988760" y="4278960"/>
          <a:ext cx="1044360" cy="452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11</xdr:col>
      <xdr:colOff>11905</xdr:colOff>
      <xdr:row>8</xdr:row>
      <xdr:rowOff>1703325</xdr:rowOff>
    </xdr:from>
    <xdr:to>
      <xdr:col>11</xdr:col>
      <xdr:colOff>1476374</xdr:colOff>
      <xdr:row>8</xdr:row>
      <xdr:rowOff>2146125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9655968" y="5048981"/>
          <a:ext cx="1464469" cy="442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43"/>
  <sheetViews>
    <sheetView tabSelected="1" topLeftCell="A23" zoomScale="70" zoomScaleNormal="70" workbookViewId="0">
      <selection activeCell="B25" sqref="B25"/>
    </sheetView>
  </sheetViews>
  <sheetFormatPr defaultColWidth="9.140625" defaultRowHeight="15" x14ac:dyDescent="0.25"/>
  <cols>
    <col min="1" max="1" width="4.7109375" style="1" customWidth="1"/>
    <col min="2" max="2" width="27" style="1" customWidth="1"/>
    <col min="3" max="3" width="5.7109375" style="1" customWidth="1"/>
    <col min="4" max="4" width="6.85546875" style="1" customWidth="1"/>
    <col min="5" max="5" width="16.7109375" style="1" customWidth="1"/>
    <col min="6" max="6" width="13.85546875" style="1" customWidth="1"/>
    <col min="7" max="7" width="13.7109375" style="1" customWidth="1"/>
    <col min="8" max="8" width="7.42578125" style="1" customWidth="1"/>
    <col min="9" max="9" width="18.85546875" style="1" customWidth="1"/>
    <col min="10" max="10" width="15.42578125" style="1" customWidth="1"/>
    <col min="11" max="11" width="14.28515625" style="1" customWidth="1"/>
    <col min="12" max="12" width="22.42578125" style="1" customWidth="1"/>
    <col min="13" max="13" width="13.7109375" style="1" customWidth="1"/>
    <col min="14" max="14" width="13.140625" style="1" customWidth="1"/>
    <col min="15" max="15" width="13.42578125" style="1" customWidth="1"/>
    <col min="16" max="256" width="9.140625" style="1"/>
    <col min="257" max="257" width="4.7109375" style="1" customWidth="1"/>
    <col min="258" max="258" width="30.140625" style="1" customWidth="1"/>
    <col min="259" max="259" width="5.7109375" style="1" customWidth="1"/>
    <col min="260" max="260" width="6.85546875" style="1" customWidth="1"/>
    <col min="261" max="263" width="9.71093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71093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7109375" style="1" customWidth="1"/>
    <col min="516" max="516" width="6.85546875" style="1" customWidth="1"/>
    <col min="517" max="519" width="9.71093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71093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7109375" style="1" customWidth="1"/>
    <col min="772" max="772" width="6.85546875" style="1" customWidth="1"/>
    <col min="773" max="775" width="9.71093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7109375" style="1" customWidth="1"/>
    <col min="782" max="782" width="11" style="1" customWidth="1"/>
    <col min="783" max="783" width="11.28515625" style="1" customWidth="1"/>
    <col min="784" max="1020" width="9.140625" style="1"/>
    <col min="1021" max="1023" width="11.5703125" style="2" customWidth="1"/>
  </cols>
  <sheetData>
    <row r="1" spans="1:1023" hidden="1" x14ac:dyDescent="0.25">
      <c r="J1" s="1" t="s">
        <v>0</v>
      </c>
    </row>
    <row r="2" spans="1:1023" ht="35.25" customHeight="1" x14ac:dyDescent="0.25">
      <c r="M2" s="46" t="s">
        <v>27</v>
      </c>
      <c r="N2" s="46"/>
      <c r="O2" s="46"/>
    </row>
    <row r="3" spans="1:1023" ht="32.25" customHeight="1" x14ac:dyDescent="0.25">
      <c r="A3" s="47" t="s">
        <v>40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023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023" ht="44.65" customHeight="1" x14ac:dyDescent="0.25">
      <c r="A5" s="39" t="s">
        <v>1</v>
      </c>
      <c r="B5" s="39"/>
      <c r="C5" s="48" t="s">
        <v>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023" ht="78.95" customHeight="1" x14ac:dyDescent="0.25">
      <c r="A6" s="49" t="s">
        <v>3</v>
      </c>
      <c r="B6" s="49"/>
      <c r="C6" s="50" t="s">
        <v>4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023" ht="27" customHeight="1" x14ac:dyDescent="0.25">
      <c r="A7" s="39" t="s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023" s="26" customFormat="1" ht="51.4" customHeight="1" x14ac:dyDescent="0.25">
      <c r="A8" s="40" t="s">
        <v>5</v>
      </c>
      <c r="B8" s="40" t="s">
        <v>6</v>
      </c>
      <c r="C8" s="41" t="s">
        <v>7</v>
      </c>
      <c r="D8" s="42" t="s">
        <v>8</v>
      </c>
      <c r="E8" s="43" t="s">
        <v>9</v>
      </c>
      <c r="F8" s="43"/>
      <c r="G8" s="43"/>
      <c r="H8" s="43"/>
      <c r="I8" s="44" t="s">
        <v>10</v>
      </c>
      <c r="J8" s="44"/>
      <c r="K8" s="44"/>
      <c r="L8" s="45" t="s">
        <v>11</v>
      </c>
      <c r="M8" s="45"/>
      <c r="N8" s="45"/>
      <c r="O8" s="45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  <c r="TN8" s="24"/>
      <c r="TO8" s="24"/>
      <c r="TP8" s="24"/>
      <c r="TQ8" s="24"/>
      <c r="TR8" s="24"/>
      <c r="TS8" s="24"/>
      <c r="TT8" s="24"/>
      <c r="TU8" s="24"/>
      <c r="TV8" s="24"/>
      <c r="TW8" s="24"/>
      <c r="TX8" s="24"/>
      <c r="TY8" s="24"/>
      <c r="TZ8" s="24"/>
      <c r="UA8" s="24"/>
      <c r="UB8" s="24"/>
      <c r="UC8" s="24"/>
      <c r="UD8" s="24"/>
      <c r="UE8" s="24"/>
      <c r="UF8" s="24"/>
      <c r="UG8" s="24"/>
      <c r="UH8" s="24"/>
      <c r="UI8" s="24"/>
      <c r="UJ8" s="24"/>
      <c r="UK8" s="24"/>
      <c r="UL8" s="24"/>
      <c r="UM8" s="24"/>
      <c r="UN8" s="24"/>
      <c r="UO8" s="24"/>
      <c r="UP8" s="24"/>
      <c r="UQ8" s="24"/>
      <c r="UR8" s="24"/>
      <c r="US8" s="24"/>
      <c r="UT8" s="24"/>
      <c r="UU8" s="24"/>
      <c r="UV8" s="24"/>
      <c r="UW8" s="24"/>
      <c r="UX8" s="24"/>
      <c r="UY8" s="24"/>
      <c r="UZ8" s="24"/>
      <c r="VA8" s="24"/>
      <c r="VB8" s="24"/>
      <c r="VC8" s="24"/>
      <c r="VD8" s="24"/>
      <c r="VE8" s="24"/>
      <c r="VF8" s="24"/>
      <c r="VG8" s="24"/>
      <c r="VH8" s="24"/>
      <c r="VI8" s="24"/>
      <c r="VJ8" s="24"/>
      <c r="VK8" s="24"/>
      <c r="VL8" s="24"/>
      <c r="VM8" s="24"/>
      <c r="VN8" s="24"/>
      <c r="VO8" s="24"/>
      <c r="VP8" s="24"/>
      <c r="VQ8" s="24"/>
      <c r="VR8" s="24"/>
      <c r="VS8" s="24"/>
      <c r="VT8" s="24"/>
      <c r="VU8" s="24"/>
      <c r="VV8" s="24"/>
      <c r="VW8" s="24"/>
      <c r="VX8" s="24"/>
      <c r="VY8" s="24"/>
      <c r="VZ8" s="24"/>
      <c r="WA8" s="24"/>
      <c r="WB8" s="24"/>
      <c r="WC8" s="24"/>
      <c r="WD8" s="24"/>
      <c r="WE8" s="24"/>
      <c r="WF8" s="24"/>
      <c r="WG8" s="24"/>
      <c r="WH8" s="24"/>
      <c r="WI8" s="24"/>
      <c r="WJ8" s="24"/>
      <c r="WK8" s="24"/>
      <c r="WL8" s="24"/>
      <c r="WM8" s="24"/>
      <c r="WN8" s="24"/>
      <c r="WO8" s="24"/>
      <c r="WP8" s="24"/>
      <c r="WQ8" s="24"/>
      <c r="WR8" s="24"/>
      <c r="WS8" s="24"/>
      <c r="WT8" s="24"/>
      <c r="WU8" s="24"/>
      <c r="WV8" s="24"/>
      <c r="WW8" s="24"/>
      <c r="WX8" s="24"/>
      <c r="WY8" s="24"/>
      <c r="WZ8" s="24"/>
      <c r="XA8" s="24"/>
      <c r="XB8" s="24"/>
      <c r="XC8" s="24"/>
      <c r="XD8" s="24"/>
      <c r="XE8" s="24"/>
      <c r="XF8" s="24"/>
      <c r="XG8" s="24"/>
      <c r="XH8" s="24"/>
      <c r="XI8" s="24"/>
      <c r="XJ8" s="24"/>
      <c r="XK8" s="24"/>
      <c r="XL8" s="24"/>
      <c r="XM8" s="24"/>
      <c r="XN8" s="24"/>
      <c r="XO8" s="24"/>
      <c r="XP8" s="24"/>
      <c r="XQ8" s="24"/>
      <c r="XR8" s="24"/>
      <c r="XS8" s="24"/>
      <c r="XT8" s="24"/>
      <c r="XU8" s="24"/>
      <c r="XV8" s="24"/>
      <c r="XW8" s="24"/>
      <c r="XX8" s="24"/>
      <c r="XY8" s="24"/>
      <c r="XZ8" s="24"/>
      <c r="YA8" s="24"/>
      <c r="YB8" s="24"/>
      <c r="YC8" s="24"/>
      <c r="YD8" s="24"/>
      <c r="YE8" s="24"/>
      <c r="YF8" s="24"/>
      <c r="YG8" s="24"/>
      <c r="YH8" s="24"/>
      <c r="YI8" s="24"/>
      <c r="YJ8" s="24"/>
      <c r="YK8" s="24"/>
      <c r="YL8" s="24"/>
      <c r="YM8" s="24"/>
      <c r="YN8" s="24"/>
      <c r="YO8" s="24"/>
      <c r="YP8" s="24"/>
      <c r="YQ8" s="24"/>
      <c r="YR8" s="24"/>
      <c r="YS8" s="24"/>
      <c r="YT8" s="24"/>
      <c r="YU8" s="24"/>
      <c r="YV8" s="24"/>
      <c r="YW8" s="24"/>
      <c r="YX8" s="24"/>
      <c r="YY8" s="24"/>
      <c r="YZ8" s="24"/>
      <c r="ZA8" s="24"/>
      <c r="ZB8" s="24"/>
      <c r="ZC8" s="24"/>
      <c r="ZD8" s="24"/>
      <c r="ZE8" s="24"/>
      <c r="ZF8" s="24"/>
      <c r="ZG8" s="24"/>
      <c r="ZH8" s="24"/>
      <c r="ZI8" s="24"/>
      <c r="ZJ8" s="24"/>
      <c r="ZK8" s="24"/>
      <c r="ZL8" s="24"/>
      <c r="ZM8" s="24"/>
      <c r="ZN8" s="24"/>
      <c r="ZO8" s="24"/>
      <c r="ZP8" s="24"/>
      <c r="ZQ8" s="24"/>
      <c r="ZR8" s="24"/>
      <c r="ZS8" s="24"/>
      <c r="ZT8" s="24"/>
      <c r="ZU8" s="24"/>
      <c r="ZV8" s="24"/>
      <c r="ZW8" s="24"/>
      <c r="ZX8" s="24"/>
      <c r="ZY8" s="24"/>
      <c r="ZZ8" s="24"/>
      <c r="AAA8" s="24"/>
      <c r="AAB8" s="24"/>
      <c r="AAC8" s="24"/>
      <c r="AAD8" s="24"/>
      <c r="AAE8" s="24"/>
      <c r="AAF8" s="24"/>
      <c r="AAG8" s="24"/>
      <c r="AAH8" s="24"/>
      <c r="AAI8" s="24"/>
      <c r="AAJ8" s="24"/>
      <c r="AAK8" s="24"/>
      <c r="AAL8" s="24"/>
      <c r="AAM8" s="24"/>
      <c r="AAN8" s="24"/>
      <c r="AAO8" s="24"/>
      <c r="AAP8" s="24"/>
      <c r="AAQ8" s="24"/>
      <c r="AAR8" s="24"/>
      <c r="AAS8" s="24"/>
      <c r="AAT8" s="24"/>
      <c r="AAU8" s="24"/>
      <c r="AAV8" s="24"/>
      <c r="AAW8" s="24"/>
      <c r="AAX8" s="24"/>
      <c r="AAY8" s="24"/>
      <c r="AAZ8" s="24"/>
      <c r="ABA8" s="24"/>
      <c r="ABB8" s="24"/>
      <c r="ABC8" s="24"/>
      <c r="ABD8" s="24"/>
      <c r="ABE8" s="24"/>
      <c r="ABF8" s="24"/>
      <c r="ABG8" s="24"/>
      <c r="ABH8" s="24"/>
      <c r="ABI8" s="24"/>
      <c r="ABJ8" s="24"/>
      <c r="ABK8" s="24"/>
      <c r="ABL8" s="24"/>
      <c r="ABM8" s="24"/>
      <c r="ABN8" s="24"/>
      <c r="ABO8" s="24"/>
      <c r="ABP8" s="24"/>
      <c r="ABQ8" s="24"/>
      <c r="ABR8" s="24"/>
      <c r="ABS8" s="24"/>
      <c r="ABT8" s="24"/>
      <c r="ABU8" s="24"/>
      <c r="ABV8" s="24"/>
      <c r="ABW8" s="24"/>
      <c r="ABX8" s="24"/>
      <c r="ABY8" s="24"/>
      <c r="ABZ8" s="24"/>
      <c r="ACA8" s="24"/>
      <c r="ACB8" s="24"/>
      <c r="ACC8" s="24"/>
      <c r="ACD8" s="24"/>
      <c r="ACE8" s="24"/>
      <c r="ACF8" s="24"/>
      <c r="ACG8" s="24"/>
      <c r="ACH8" s="24"/>
      <c r="ACI8" s="24"/>
      <c r="ACJ8" s="24"/>
      <c r="ACK8" s="24"/>
      <c r="ACL8" s="24"/>
      <c r="ACM8" s="24"/>
      <c r="ACN8" s="24"/>
      <c r="ACO8" s="24"/>
      <c r="ACP8" s="24"/>
      <c r="ACQ8" s="24"/>
      <c r="ACR8" s="24"/>
      <c r="ACS8" s="24"/>
      <c r="ACT8" s="24"/>
      <c r="ACU8" s="24"/>
      <c r="ACV8" s="24"/>
      <c r="ACW8" s="24"/>
      <c r="ACX8" s="24"/>
      <c r="ACY8" s="24"/>
      <c r="ACZ8" s="24"/>
      <c r="ADA8" s="24"/>
      <c r="ADB8" s="24"/>
      <c r="ADC8" s="24"/>
      <c r="ADD8" s="24"/>
      <c r="ADE8" s="24"/>
      <c r="ADF8" s="24"/>
      <c r="ADG8" s="24"/>
      <c r="ADH8" s="24"/>
      <c r="ADI8" s="24"/>
      <c r="ADJ8" s="24"/>
      <c r="ADK8" s="24"/>
      <c r="ADL8" s="24"/>
      <c r="ADM8" s="24"/>
      <c r="ADN8" s="24"/>
      <c r="ADO8" s="24"/>
      <c r="ADP8" s="24"/>
      <c r="ADQ8" s="24"/>
      <c r="ADR8" s="24"/>
      <c r="ADS8" s="24"/>
      <c r="ADT8" s="24"/>
      <c r="ADU8" s="24"/>
      <c r="ADV8" s="24"/>
      <c r="ADW8" s="24"/>
      <c r="ADX8" s="24"/>
      <c r="ADY8" s="24"/>
      <c r="ADZ8" s="24"/>
      <c r="AEA8" s="24"/>
      <c r="AEB8" s="24"/>
      <c r="AEC8" s="24"/>
      <c r="AED8" s="24"/>
      <c r="AEE8" s="24"/>
      <c r="AEF8" s="24"/>
      <c r="AEG8" s="24"/>
      <c r="AEH8" s="24"/>
      <c r="AEI8" s="24"/>
      <c r="AEJ8" s="24"/>
      <c r="AEK8" s="24"/>
      <c r="AEL8" s="24"/>
      <c r="AEM8" s="24"/>
      <c r="AEN8" s="24"/>
      <c r="AEO8" s="24"/>
      <c r="AEP8" s="24"/>
      <c r="AEQ8" s="24"/>
      <c r="AER8" s="24"/>
      <c r="AES8" s="24"/>
      <c r="AET8" s="24"/>
      <c r="AEU8" s="24"/>
      <c r="AEV8" s="24"/>
      <c r="AEW8" s="24"/>
      <c r="AEX8" s="24"/>
      <c r="AEY8" s="24"/>
      <c r="AEZ8" s="24"/>
      <c r="AFA8" s="24"/>
      <c r="AFB8" s="24"/>
      <c r="AFC8" s="24"/>
      <c r="AFD8" s="24"/>
      <c r="AFE8" s="24"/>
      <c r="AFF8" s="24"/>
      <c r="AFG8" s="24"/>
      <c r="AFH8" s="24"/>
      <c r="AFI8" s="24"/>
      <c r="AFJ8" s="24"/>
      <c r="AFK8" s="24"/>
      <c r="AFL8" s="24"/>
      <c r="AFM8" s="24"/>
      <c r="AFN8" s="24"/>
      <c r="AFO8" s="24"/>
      <c r="AFP8" s="24"/>
      <c r="AFQ8" s="24"/>
      <c r="AFR8" s="24"/>
      <c r="AFS8" s="24"/>
      <c r="AFT8" s="24"/>
      <c r="AFU8" s="24"/>
      <c r="AFV8" s="24"/>
      <c r="AFW8" s="24"/>
      <c r="AFX8" s="24"/>
      <c r="AFY8" s="24"/>
      <c r="AFZ8" s="24"/>
      <c r="AGA8" s="24"/>
      <c r="AGB8" s="24"/>
      <c r="AGC8" s="24"/>
      <c r="AGD8" s="24"/>
      <c r="AGE8" s="24"/>
      <c r="AGF8" s="24"/>
      <c r="AGG8" s="24"/>
      <c r="AGH8" s="24"/>
      <c r="AGI8" s="24"/>
      <c r="AGJ8" s="24"/>
      <c r="AGK8" s="24"/>
      <c r="AGL8" s="24"/>
      <c r="AGM8" s="24"/>
      <c r="AGN8" s="24"/>
      <c r="AGO8" s="24"/>
      <c r="AGP8" s="24"/>
      <c r="AGQ8" s="24"/>
      <c r="AGR8" s="24"/>
      <c r="AGS8" s="24"/>
      <c r="AGT8" s="24"/>
      <c r="AGU8" s="24"/>
      <c r="AGV8" s="24"/>
      <c r="AGW8" s="24"/>
      <c r="AGX8" s="24"/>
      <c r="AGY8" s="24"/>
      <c r="AGZ8" s="24"/>
      <c r="AHA8" s="24"/>
      <c r="AHB8" s="24"/>
      <c r="AHC8" s="24"/>
      <c r="AHD8" s="24"/>
      <c r="AHE8" s="24"/>
      <c r="AHF8" s="24"/>
      <c r="AHG8" s="24"/>
      <c r="AHH8" s="24"/>
      <c r="AHI8" s="24"/>
      <c r="AHJ8" s="24"/>
      <c r="AHK8" s="24"/>
      <c r="AHL8" s="24"/>
      <c r="AHM8" s="24"/>
      <c r="AHN8" s="24"/>
      <c r="AHO8" s="24"/>
      <c r="AHP8" s="24"/>
      <c r="AHQ8" s="24"/>
      <c r="AHR8" s="24"/>
      <c r="AHS8" s="24"/>
      <c r="AHT8" s="24"/>
      <c r="AHU8" s="24"/>
      <c r="AHV8" s="24"/>
      <c r="AHW8" s="24"/>
      <c r="AHX8" s="24"/>
      <c r="AHY8" s="24"/>
      <c r="AHZ8" s="24"/>
      <c r="AIA8" s="24"/>
      <c r="AIB8" s="24"/>
      <c r="AIC8" s="24"/>
      <c r="AID8" s="24"/>
      <c r="AIE8" s="24"/>
      <c r="AIF8" s="24"/>
      <c r="AIG8" s="24"/>
      <c r="AIH8" s="24"/>
      <c r="AII8" s="24"/>
      <c r="AIJ8" s="24"/>
      <c r="AIK8" s="24"/>
      <c r="AIL8" s="24"/>
      <c r="AIM8" s="24"/>
      <c r="AIN8" s="24"/>
      <c r="AIO8" s="24"/>
      <c r="AIP8" s="24"/>
      <c r="AIQ8" s="24"/>
      <c r="AIR8" s="24"/>
      <c r="AIS8" s="24"/>
      <c r="AIT8" s="24"/>
      <c r="AIU8" s="24"/>
      <c r="AIV8" s="24"/>
      <c r="AIW8" s="24"/>
      <c r="AIX8" s="24"/>
      <c r="AIY8" s="24"/>
      <c r="AIZ8" s="24"/>
      <c r="AJA8" s="24"/>
      <c r="AJB8" s="24"/>
      <c r="AJC8" s="24"/>
      <c r="AJD8" s="24"/>
      <c r="AJE8" s="24"/>
      <c r="AJF8" s="24"/>
      <c r="AJG8" s="24"/>
      <c r="AJH8" s="24"/>
      <c r="AJI8" s="24"/>
      <c r="AJJ8" s="24"/>
      <c r="AJK8" s="24"/>
      <c r="AJL8" s="24"/>
      <c r="AJM8" s="24"/>
      <c r="AJN8" s="24"/>
      <c r="AJO8" s="24"/>
      <c r="AJP8" s="24"/>
      <c r="AJQ8" s="24"/>
      <c r="AJR8" s="24"/>
      <c r="AJS8" s="24"/>
      <c r="AJT8" s="24"/>
      <c r="AJU8" s="24"/>
      <c r="AJV8" s="24"/>
      <c r="AJW8" s="24"/>
      <c r="AJX8" s="24"/>
      <c r="AJY8" s="24"/>
      <c r="AJZ8" s="24"/>
      <c r="AKA8" s="24"/>
      <c r="AKB8" s="24"/>
      <c r="AKC8" s="24"/>
      <c r="AKD8" s="24"/>
      <c r="AKE8" s="24"/>
      <c r="AKF8" s="24"/>
      <c r="AKG8" s="24"/>
      <c r="AKH8" s="24"/>
      <c r="AKI8" s="24"/>
      <c r="AKJ8" s="24"/>
      <c r="AKK8" s="24"/>
      <c r="AKL8" s="24"/>
      <c r="AKM8" s="24"/>
      <c r="AKN8" s="24"/>
      <c r="AKO8" s="24"/>
      <c r="AKP8" s="24"/>
      <c r="AKQ8" s="24"/>
      <c r="AKR8" s="24"/>
      <c r="AKS8" s="24"/>
      <c r="AKT8" s="24"/>
      <c r="AKU8" s="24"/>
      <c r="AKV8" s="24"/>
      <c r="AKW8" s="24"/>
      <c r="AKX8" s="24"/>
      <c r="AKY8" s="24"/>
      <c r="AKZ8" s="24"/>
      <c r="ALA8" s="24"/>
      <c r="ALB8" s="24"/>
      <c r="ALC8" s="24"/>
      <c r="ALD8" s="24"/>
      <c r="ALE8" s="24"/>
      <c r="ALF8" s="24"/>
      <c r="ALG8" s="24"/>
      <c r="ALH8" s="24"/>
      <c r="ALI8" s="24"/>
      <c r="ALJ8" s="24"/>
      <c r="ALK8" s="24"/>
      <c r="ALL8" s="24"/>
      <c r="ALM8" s="24"/>
      <c r="ALN8" s="24"/>
      <c r="ALO8" s="24"/>
      <c r="ALP8" s="24"/>
      <c r="ALQ8" s="24"/>
      <c r="ALR8" s="24"/>
      <c r="ALS8" s="24"/>
      <c r="ALT8" s="24"/>
      <c r="ALU8" s="24"/>
      <c r="ALV8" s="24"/>
      <c r="ALW8" s="24"/>
      <c r="ALX8" s="24"/>
      <c r="ALY8" s="24"/>
      <c r="ALZ8" s="24"/>
      <c r="AMA8" s="24"/>
      <c r="AMB8" s="24"/>
      <c r="AMC8" s="24"/>
      <c r="AMD8" s="24"/>
      <c r="AME8" s="24"/>
      <c r="AMF8" s="24"/>
      <c r="AMG8" s="25"/>
      <c r="AMH8" s="25"/>
      <c r="AMI8" s="25"/>
    </row>
    <row r="9" spans="1:1023" s="26" customFormat="1" ht="182.85" customHeight="1" x14ac:dyDescent="0.25">
      <c r="A9" s="40"/>
      <c r="B9" s="40"/>
      <c r="C9" s="41"/>
      <c r="D9" s="42"/>
      <c r="E9" s="27" t="s">
        <v>28</v>
      </c>
      <c r="F9" s="27" t="s">
        <v>29</v>
      </c>
      <c r="G9" s="27" t="s">
        <v>30</v>
      </c>
      <c r="H9" s="28" t="s">
        <v>12</v>
      </c>
      <c r="I9" s="29" t="s">
        <v>13</v>
      </c>
      <c r="J9" s="30" t="s">
        <v>14</v>
      </c>
      <c r="K9" s="30" t="s">
        <v>15</v>
      </c>
      <c r="L9" s="30" t="s">
        <v>16</v>
      </c>
      <c r="M9" s="28" t="s">
        <v>17</v>
      </c>
      <c r="N9" s="28" t="s">
        <v>18</v>
      </c>
      <c r="O9" s="28" t="s">
        <v>19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  <c r="TN9" s="24"/>
      <c r="TO9" s="24"/>
      <c r="TP9" s="24"/>
      <c r="TQ9" s="24"/>
      <c r="TR9" s="24"/>
      <c r="TS9" s="24"/>
      <c r="TT9" s="24"/>
      <c r="TU9" s="24"/>
      <c r="TV9" s="24"/>
      <c r="TW9" s="24"/>
      <c r="TX9" s="24"/>
      <c r="TY9" s="24"/>
      <c r="TZ9" s="24"/>
      <c r="UA9" s="24"/>
      <c r="UB9" s="24"/>
      <c r="UC9" s="24"/>
      <c r="UD9" s="24"/>
      <c r="UE9" s="24"/>
      <c r="UF9" s="24"/>
      <c r="UG9" s="24"/>
      <c r="UH9" s="24"/>
      <c r="UI9" s="24"/>
      <c r="UJ9" s="24"/>
      <c r="UK9" s="24"/>
      <c r="UL9" s="24"/>
      <c r="UM9" s="24"/>
      <c r="UN9" s="24"/>
      <c r="UO9" s="24"/>
      <c r="UP9" s="24"/>
      <c r="UQ9" s="24"/>
      <c r="UR9" s="24"/>
      <c r="US9" s="24"/>
      <c r="UT9" s="24"/>
      <c r="UU9" s="24"/>
      <c r="UV9" s="24"/>
      <c r="UW9" s="24"/>
      <c r="UX9" s="24"/>
      <c r="UY9" s="24"/>
      <c r="UZ9" s="24"/>
      <c r="VA9" s="24"/>
      <c r="VB9" s="24"/>
      <c r="VC9" s="24"/>
      <c r="VD9" s="24"/>
      <c r="VE9" s="24"/>
      <c r="VF9" s="24"/>
      <c r="VG9" s="24"/>
      <c r="VH9" s="24"/>
      <c r="VI9" s="24"/>
      <c r="VJ9" s="24"/>
      <c r="VK9" s="24"/>
      <c r="VL9" s="24"/>
      <c r="VM9" s="24"/>
      <c r="VN9" s="24"/>
      <c r="VO9" s="24"/>
      <c r="VP9" s="24"/>
      <c r="VQ9" s="24"/>
      <c r="VR9" s="24"/>
      <c r="VS9" s="24"/>
      <c r="VT9" s="24"/>
      <c r="VU9" s="24"/>
      <c r="VV9" s="24"/>
      <c r="VW9" s="24"/>
      <c r="VX9" s="24"/>
      <c r="VY9" s="24"/>
      <c r="VZ9" s="24"/>
      <c r="WA9" s="24"/>
      <c r="WB9" s="24"/>
      <c r="WC9" s="24"/>
      <c r="WD9" s="24"/>
      <c r="WE9" s="24"/>
      <c r="WF9" s="24"/>
      <c r="WG9" s="24"/>
      <c r="WH9" s="24"/>
      <c r="WI9" s="24"/>
      <c r="WJ9" s="24"/>
      <c r="WK9" s="24"/>
      <c r="WL9" s="24"/>
      <c r="WM9" s="24"/>
      <c r="WN9" s="24"/>
      <c r="WO9" s="24"/>
      <c r="WP9" s="24"/>
      <c r="WQ9" s="24"/>
      <c r="WR9" s="24"/>
      <c r="WS9" s="24"/>
      <c r="WT9" s="24"/>
      <c r="WU9" s="24"/>
      <c r="WV9" s="24"/>
      <c r="WW9" s="24"/>
      <c r="WX9" s="24"/>
      <c r="WY9" s="24"/>
      <c r="WZ9" s="24"/>
      <c r="XA9" s="24"/>
      <c r="XB9" s="24"/>
      <c r="XC9" s="24"/>
      <c r="XD9" s="24"/>
      <c r="XE9" s="24"/>
      <c r="XF9" s="24"/>
      <c r="XG9" s="24"/>
      <c r="XH9" s="24"/>
      <c r="XI9" s="24"/>
      <c r="XJ9" s="24"/>
      <c r="XK9" s="24"/>
      <c r="XL9" s="24"/>
      <c r="XM9" s="24"/>
      <c r="XN9" s="24"/>
      <c r="XO9" s="24"/>
      <c r="XP9" s="24"/>
      <c r="XQ9" s="24"/>
      <c r="XR9" s="24"/>
      <c r="XS9" s="24"/>
      <c r="XT9" s="24"/>
      <c r="XU9" s="24"/>
      <c r="XV9" s="24"/>
      <c r="XW9" s="24"/>
      <c r="XX9" s="24"/>
      <c r="XY9" s="24"/>
      <c r="XZ9" s="24"/>
      <c r="YA9" s="24"/>
      <c r="YB9" s="24"/>
      <c r="YC9" s="24"/>
      <c r="YD9" s="24"/>
      <c r="YE9" s="24"/>
      <c r="YF9" s="24"/>
      <c r="YG9" s="24"/>
      <c r="YH9" s="24"/>
      <c r="YI9" s="24"/>
      <c r="YJ9" s="24"/>
      <c r="YK9" s="24"/>
      <c r="YL9" s="24"/>
      <c r="YM9" s="24"/>
      <c r="YN9" s="24"/>
      <c r="YO9" s="24"/>
      <c r="YP9" s="24"/>
      <c r="YQ9" s="24"/>
      <c r="YR9" s="24"/>
      <c r="YS9" s="24"/>
      <c r="YT9" s="24"/>
      <c r="YU9" s="24"/>
      <c r="YV9" s="24"/>
      <c r="YW9" s="24"/>
      <c r="YX9" s="24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24"/>
      <c r="ZN9" s="24"/>
      <c r="ZO9" s="24"/>
      <c r="ZP9" s="24"/>
      <c r="ZQ9" s="24"/>
      <c r="ZR9" s="24"/>
      <c r="ZS9" s="24"/>
      <c r="ZT9" s="24"/>
      <c r="ZU9" s="24"/>
      <c r="ZV9" s="24"/>
      <c r="ZW9" s="24"/>
      <c r="ZX9" s="24"/>
      <c r="ZY9" s="24"/>
      <c r="ZZ9" s="24"/>
      <c r="AAA9" s="24"/>
      <c r="AAB9" s="24"/>
      <c r="AAC9" s="24"/>
      <c r="AAD9" s="24"/>
      <c r="AAE9" s="24"/>
      <c r="AAF9" s="24"/>
      <c r="AAG9" s="24"/>
      <c r="AAH9" s="24"/>
      <c r="AAI9" s="24"/>
      <c r="AAJ9" s="24"/>
      <c r="AAK9" s="24"/>
      <c r="AAL9" s="24"/>
      <c r="AAM9" s="24"/>
      <c r="AAN9" s="24"/>
      <c r="AAO9" s="24"/>
      <c r="AAP9" s="24"/>
      <c r="AAQ9" s="24"/>
      <c r="AAR9" s="24"/>
      <c r="AAS9" s="24"/>
      <c r="AAT9" s="24"/>
      <c r="AAU9" s="24"/>
      <c r="AAV9" s="24"/>
      <c r="AAW9" s="24"/>
      <c r="AAX9" s="24"/>
      <c r="AAY9" s="24"/>
      <c r="AAZ9" s="24"/>
      <c r="ABA9" s="24"/>
      <c r="ABB9" s="24"/>
      <c r="ABC9" s="24"/>
      <c r="ABD9" s="24"/>
      <c r="ABE9" s="24"/>
      <c r="ABF9" s="24"/>
      <c r="ABG9" s="24"/>
      <c r="ABH9" s="24"/>
      <c r="ABI9" s="24"/>
      <c r="ABJ9" s="24"/>
      <c r="ABK9" s="24"/>
      <c r="ABL9" s="24"/>
      <c r="ABM9" s="24"/>
      <c r="ABN9" s="24"/>
      <c r="ABO9" s="24"/>
      <c r="ABP9" s="24"/>
      <c r="ABQ9" s="24"/>
      <c r="ABR9" s="24"/>
      <c r="ABS9" s="24"/>
      <c r="ABT9" s="24"/>
      <c r="ABU9" s="24"/>
      <c r="ABV9" s="24"/>
      <c r="ABW9" s="24"/>
      <c r="ABX9" s="24"/>
      <c r="ABY9" s="24"/>
      <c r="ABZ9" s="24"/>
      <c r="ACA9" s="24"/>
      <c r="ACB9" s="24"/>
      <c r="ACC9" s="24"/>
      <c r="ACD9" s="24"/>
      <c r="ACE9" s="24"/>
      <c r="ACF9" s="24"/>
      <c r="ACG9" s="24"/>
      <c r="ACH9" s="24"/>
      <c r="ACI9" s="24"/>
      <c r="ACJ9" s="24"/>
      <c r="ACK9" s="24"/>
      <c r="ACL9" s="24"/>
      <c r="ACM9" s="24"/>
      <c r="ACN9" s="24"/>
      <c r="ACO9" s="24"/>
      <c r="ACP9" s="24"/>
      <c r="ACQ9" s="24"/>
      <c r="ACR9" s="24"/>
      <c r="ACS9" s="24"/>
      <c r="ACT9" s="24"/>
      <c r="ACU9" s="24"/>
      <c r="ACV9" s="24"/>
      <c r="ACW9" s="24"/>
      <c r="ACX9" s="24"/>
      <c r="ACY9" s="24"/>
      <c r="ACZ9" s="24"/>
      <c r="ADA9" s="24"/>
      <c r="ADB9" s="24"/>
      <c r="ADC9" s="24"/>
      <c r="ADD9" s="24"/>
      <c r="ADE9" s="24"/>
      <c r="ADF9" s="24"/>
      <c r="ADG9" s="24"/>
      <c r="ADH9" s="24"/>
      <c r="ADI9" s="24"/>
      <c r="ADJ9" s="24"/>
      <c r="ADK9" s="24"/>
      <c r="ADL9" s="24"/>
      <c r="ADM9" s="24"/>
      <c r="ADN9" s="24"/>
      <c r="ADO9" s="24"/>
      <c r="ADP9" s="24"/>
      <c r="ADQ9" s="24"/>
      <c r="ADR9" s="24"/>
      <c r="ADS9" s="24"/>
      <c r="ADT9" s="24"/>
      <c r="ADU9" s="24"/>
      <c r="ADV9" s="24"/>
      <c r="ADW9" s="24"/>
      <c r="ADX9" s="24"/>
      <c r="ADY9" s="24"/>
      <c r="ADZ9" s="24"/>
      <c r="AEA9" s="24"/>
      <c r="AEB9" s="24"/>
      <c r="AEC9" s="24"/>
      <c r="AED9" s="24"/>
      <c r="AEE9" s="24"/>
      <c r="AEF9" s="24"/>
      <c r="AEG9" s="24"/>
      <c r="AEH9" s="24"/>
      <c r="AEI9" s="24"/>
      <c r="AEJ9" s="24"/>
      <c r="AEK9" s="24"/>
      <c r="AEL9" s="24"/>
      <c r="AEM9" s="24"/>
      <c r="AEN9" s="24"/>
      <c r="AEO9" s="24"/>
      <c r="AEP9" s="24"/>
      <c r="AEQ9" s="24"/>
      <c r="AER9" s="24"/>
      <c r="AES9" s="24"/>
      <c r="AET9" s="24"/>
      <c r="AEU9" s="24"/>
      <c r="AEV9" s="24"/>
      <c r="AEW9" s="24"/>
      <c r="AEX9" s="24"/>
      <c r="AEY9" s="24"/>
      <c r="AEZ9" s="24"/>
      <c r="AFA9" s="24"/>
      <c r="AFB9" s="24"/>
      <c r="AFC9" s="24"/>
      <c r="AFD9" s="24"/>
      <c r="AFE9" s="24"/>
      <c r="AFF9" s="24"/>
      <c r="AFG9" s="24"/>
      <c r="AFH9" s="24"/>
      <c r="AFI9" s="24"/>
      <c r="AFJ9" s="24"/>
      <c r="AFK9" s="24"/>
      <c r="AFL9" s="24"/>
      <c r="AFM9" s="24"/>
      <c r="AFN9" s="24"/>
      <c r="AFO9" s="24"/>
      <c r="AFP9" s="24"/>
      <c r="AFQ9" s="24"/>
      <c r="AFR9" s="24"/>
      <c r="AFS9" s="24"/>
      <c r="AFT9" s="24"/>
      <c r="AFU9" s="24"/>
      <c r="AFV9" s="24"/>
      <c r="AFW9" s="24"/>
      <c r="AFX9" s="24"/>
      <c r="AFY9" s="24"/>
      <c r="AFZ9" s="24"/>
      <c r="AGA9" s="24"/>
      <c r="AGB9" s="24"/>
      <c r="AGC9" s="24"/>
      <c r="AGD9" s="24"/>
      <c r="AGE9" s="24"/>
      <c r="AGF9" s="24"/>
      <c r="AGG9" s="24"/>
      <c r="AGH9" s="24"/>
      <c r="AGI9" s="24"/>
      <c r="AGJ9" s="24"/>
      <c r="AGK9" s="24"/>
      <c r="AGL9" s="24"/>
      <c r="AGM9" s="24"/>
      <c r="AGN9" s="24"/>
      <c r="AGO9" s="24"/>
      <c r="AGP9" s="24"/>
      <c r="AGQ9" s="24"/>
      <c r="AGR9" s="24"/>
      <c r="AGS9" s="24"/>
      <c r="AGT9" s="24"/>
      <c r="AGU9" s="24"/>
      <c r="AGV9" s="24"/>
      <c r="AGW9" s="24"/>
      <c r="AGX9" s="24"/>
      <c r="AGY9" s="24"/>
      <c r="AGZ9" s="24"/>
      <c r="AHA9" s="24"/>
      <c r="AHB9" s="24"/>
      <c r="AHC9" s="24"/>
      <c r="AHD9" s="24"/>
      <c r="AHE9" s="24"/>
      <c r="AHF9" s="24"/>
      <c r="AHG9" s="24"/>
      <c r="AHH9" s="24"/>
      <c r="AHI9" s="24"/>
      <c r="AHJ9" s="24"/>
      <c r="AHK9" s="24"/>
      <c r="AHL9" s="24"/>
      <c r="AHM9" s="24"/>
      <c r="AHN9" s="24"/>
      <c r="AHO9" s="24"/>
      <c r="AHP9" s="24"/>
      <c r="AHQ9" s="24"/>
      <c r="AHR9" s="24"/>
      <c r="AHS9" s="24"/>
      <c r="AHT9" s="24"/>
      <c r="AHU9" s="24"/>
      <c r="AHV9" s="24"/>
      <c r="AHW9" s="24"/>
      <c r="AHX9" s="24"/>
      <c r="AHY9" s="24"/>
      <c r="AHZ9" s="24"/>
      <c r="AIA9" s="24"/>
      <c r="AIB9" s="24"/>
      <c r="AIC9" s="24"/>
      <c r="AID9" s="24"/>
      <c r="AIE9" s="24"/>
      <c r="AIF9" s="24"/>
      <c r="AIG9" s="24"/>
      <c r="AIH9" s="24"/>
      <c r="AII9" s="24"/>
      <c r="AIJ9" s="24"/>
      <c r="AIK9" s="24"/>
      <c r="AIL9" s="24"/>
      <c r="AIM9" s="24"/>
      <c r="AIN9" s="24"/>
      <c r="AIO9" s="24"/>
      <c r="AIP9" s="24"/>
      <c r="AIQ9" s="24"/>
      <c r="AIR9" s="24"/>
      <c r="AIS9" s="24"/>
      <c r="AIT9" s="24"/>
      <c r="AIU9" s="24"/>
      <c r="AIV9" s="24"/>
      <c r="AIW9" s="24"/>
      <c r="AIX9" s="24"/>
      <c r="AIY9" s="24"/>
      <c r="AIZ9" s="24"/>
      <c r="AJA9" s="24"/>
      <c r="AJB9" s="24"/>
      <c r="AJC9" s="24"/>
      <c r="AJD9" s="24"/>
      <c r="AJE9" s="24"/>
      <c r="AJF9" s="24"/>
      <c r="AJG9" s="24"/>
      <c r="AJH9" s="24"/>
      <c r="AJI9" s="24"/>
      <c r="AJJ9" s="24"/>
      <c r="AJK9" s="24"/>
      <c r="AJL9" s="24"/>
      <c r="AJM9" s="24"/>
      <c r="AJN9" s="24"/>
      <c r="AJO9" s="24"/>
      <c r="AJP9" s="24"/>
      <c r="AJQ9" s="24"/>
      <c r="AJR9" s="24"/>
      <c r="AJS9" s="24"/>
      <c r="AJT9" s="24"/>
      <c r="AJU9" s="24"/>
      <c r="AJV9" s="24"/>
      <c r="AJW9" s="24"/>
      <c r="AJX9" s="24"/>
      <c r="AJY9" s="24"/>
      <c r="AJZ9" s="24"/>
      <c r="AKA9" s="24"/>
      <c r="AKB9" s="24"/>
      <c r="AKC9" s="24"/>
      <c r="AKD9" s="24"/>
      <c r="AKE9" s="24"/>
      <c r="AKF9" s="24"/>
      <c r="AKG9" s="24"/>
      <c r="AKH9" s="24"/>
      <c r="AKI9" s="24"/>
      <c r="AKJ9" s="24"/>
      <c r="AKK9" s="24"/>
      <c r="AKL9" s="24"/>
      <c r="AKM9" s="24"/>
      <c r="AKN9" s="24"/>
      <c r="AKO9" s="24"/>
      <c r="AKP9" s="24"/>
      <c r="AKQ9" s="24"/>
      <c r="AKR9" s="24"/>
      <c r="AKS9" s="24"/>
      <c r="AKT9" s="24"/>
      <c r="AKU9" s="24"/>
      <c r="AKV9" s="24"/>
      <c r="AKW9" s="24"/>
      <c r="AKX9" s="24"/>
      <c r="AKY9" s="24"/>
      <c r="AKZ9" s="24"/>
      <c r="ALA9" s="24"/>
      <c r="ALB9" s="24"/>
      <c r="ALC9" s="24"/>
      <c r="ALD9" s="24"/>
      <c r="ALE9" s="24"/>
      <c r="ALF9" s="24"/>
      <c r="ALG9" s="24"/>
      <c r="ALH9" s="24"/>
      <c r="ALI9" s="24"/>
      <c r="ALJ9" s="24"/>
      <c r="ALK9" s="24"/>
      <c r="ALL9" s="24"/>
      <c r="ALM9" s="24"/>
      <c r="ALN9" s="24"/>
      <c r="ALO9" s="24"/>
      <c r="ALP9" s="24"/>
      <c r="ALQ9" s="24"/>
      <c r="ALR9" s="24"/>
      <c r="ALS9" s="24"/>
      <c r="ALT9" s="24"/>
      <c r="ALU9" s="24"/>
      <c r="ALV9" s="24"/>
      <c r="ALW9" s="24"/>
      <c r="ALX9" s="24"/>
      <c r="ALY9" s="24"/>
      <c r="ALZ9" s="24"/>
      <c r="AMA9" s="24"/>
      <c r="AMB9" s="24"/>
      <c r="AMC9" s="24"/>
      <c r="AMD9" s="24"/>
      <c r="AME9" s="24"/>
      <c r="AMF9" s="24"/>
      <c r="AMG9" s="25"/>
      <c r="AMH9" s="25"/>
      <c r="AMI9" s="25"/>
    </row>
    <row r="10" spans="1:1023" ht="49.15" customHeight="1" x14ac:dyDescent="0.25">
      <c r="A10" s="4">
        <v>1</v>
      </c>
      <c r="B10" s="31" t="s">
        <v>32</v>
      </c>
      <c r="C10" s="22" t="s">
        <v>20</v>
      </c>
      <c r="D10" s="23">
        <v>1</v>
      </c>
      <c r="E10" s="21">
        <v>41580</v>
      </c>
      <c r="F10" s="5">
        <v>49150</v>
      </c>
      <c r="G10" s="5">
        <v>48980</v>
      </c>
      <c r="H10" s="6">
        <v>3</v>
      </c>
      <c r="I10" s="7">
        <f t="shared" ref="I10:I11" si="0">AVERAGE(E10:G10)</f>
        <v>46570</v>
      </c>
      <c r="J10" s="8">
        <f t="shared" ref="J10:J11" si="1">STDEV(E10:G10)</f>
        <v>4322.3026270727505</v>
      </c>
      <c r="K10" s="9">
        <f t="shared" ref="K10:K11" si="2">J10/I10</f>
        <v>9.2813026134265633E-2</v>
      </c>
      <c r="L10" s="7">
        <f t="shared" ref="L10:L11" si="3">((D10/H10)*(SUM(E10:G10)))</f>
        <v>46570</v>
      </c>
      <c r="M10" s="7">
        <f t="shared" ref="M10:M11" si="4">L10/D10</f>
        <v>46570</v>
      </c>
      <c r="N10" s="7">
        <f t="shared" ref="N10:N32" si="5">ROUND(M10,2)</f>
        <v>46570</v>
      </c>
      <c r="O10" s="7">
        <f t="shared" ref="O10:O11" si="6">N10*D10</f>
        <v>46570</v>
      </c>
    </row>
    <row r="11" spans="1:1023" ht="49.15" customHeight="1" x14ac:dyDescent="0.25">
      <c r="A11" s="4">
        <v>2</v>
      </c>
      <c r="B11" s="31" t="s">
        <v>34</v>
      </c>
      <c r="C11" s="22" t="s">
        <v>20</v>
      </c>
      <c r="D11" s="23">
        <v>4</v>
      </c>
      <c r="E11" s="21">
        <v>33740</v>
      </c>
      <c r="F11" s="5">
        <v>36010</v>
      </c>
      <c r="G11" s="5">
        <v>35640</v>
      </c>
      <c r="H11" s="6">
        <v>3</v>
      </c>
      <c r="I11" s="7">
        <f t="shared" si="0"/>
        <v>35130</v>
      </c>
      <c r="J11" s="8">
        <f t="shared" si="1"/>
        <v>1217.9080425056729</v>
      </c>
      <c r="K11" s="9">
        <f t="shared" si="2"/>
        <v>3.4668603544140988E-2</v>
      </c>
      <c r="L11" s="7">
        <f t="shared" si="3"/>
        <v>140520</v>
      </c>
      <c r="M11" s="7">
        <f t="shared" si="4"/>
        <v>35130</v>
      </c>
      <c r="N11" s="7">
        <f t="shared" si="5"/>
        <v>35130</v>
      </c>
      <c r="O11" s="7">
        <f t="shared" si="6"/>
        <v>140520</v>
      </c>
    </row>
    <row r="12" spans="1:1023" ht="49.15" customHeight="1" x14ac:dyDescent="0.25">
      <c r="A12" s="4">
        <v>3</v>
      </c>
      <c r="B12" s="31" t="s">
        <v>33</v>
      </c>
      <c r="C12" s="22" t="s">
        <v>20</v>
      </c>
      <c r="D12" s="23">
        <v>5</v>
      </c>
      <c r="E12" s="21">
        <v>13100</v>
      </c>
      <c r="F12" s="5">
        <v>15800</v>
      </c>
      <c r="G12" s="5">
        <v>15200</v>
      </c>
      <c r="H12" s="6">
        <v>3</v>
      </c>
      <c r="I12" s="7">
        <f t="shared" ref="I12:I32" si="7">AVERAGE(E12:G12)</f>
        <v>14700</v>
      </c>
      <c r="J12" s="8">
        <f t="shared" ref="J12:J32" si="8">STDEV(E12:G12)</f>
        <v>1417.7446878757826</v>
      </c>
      <c r="K12" s="9">
        <f t="shared" ref="K12:K32" si="9">J12/I12</f>
        <v>9.6445216862298136E-2</v>
      </c>
      <c r="L12" s="7">
        <f t="shared" ref="L12:L32" si="10">((D12/H12)*(SUM(E12:G12)))</f>
        <v>73500</v>
      </c>
      <c r="M12" s="7">
        <f t="shared" ref="M12:M32" si="11">L12/D12</f>
        <v>14700</v>
      </c>
      <c r="N12" s="7">
        <f t="shared" si="5"/>
        <v>14700</v>
      </c>
      <c r="O12" s="7">
        <f t="shared" ref="O12:O32" si="12">N12*D12</f>
        <v>73500</v>
      </c>
    </row>
    <row r="13" spans="1:1023" ht="49.15" customHeight="1" x14ac:dyDescent="0.25">
      <c r="A13" s="4">
        <v>4</v>
      </c>
      <c r="B13" s="31" t="s">
        <v>35</v>
      </c>
      <c r="C13" s="22" t="s">
        <v>20</v>
      </c>
      <c r="D13" s="23">
        <v>15</v>
      </c>
      <c r="E13" s="21">
        <v>7010</v>
      </c>
      <c r="F13" s="5">
        <v>9122</v>
      </c>
      <c r="G13" s="5">
        <v>8729.32</v>
      </c>
      <c r="H13" s="6">
        <v>3</v>
      </c>
      <c r="I13" s="7">
        <f t="shared" si="7"/>
        <v>8287.1066666666666</v>
      </c>
      <c r="J13" s="8">
        <f t="shared" si="8"/>
        <v>1123.2989246560007</v>
      </c>
      <c r="K13" s="9">
        <f t="shared" si="9"/>
        <v>0.13554778161288308</v>
      </c>
      <c r="L13" s="7">
        <f t="shared" si="10"/>
        <v>124306.6</v>
      </c>
      <c r="M13" s="7">
        <f t="shared" si="11"/>
        <v>8287.1066666666666</v>
      </c>
      <c r="N13" s="7">
        <f t="shared" si="5"/>
        <v>8287.11</v>
      </c>
      <c r="O13" s="7">
        <f t="shared" si="12"/>
        <v>124306.65000000001</v>
      </c>
    </row>
    <row r="14" spans="1:1023" ht="49.15" customHeight="1" x14ac:dyDescent="0.25">
      <c r="A14" s="4">
        <v>5</v>
      </c>
      <c r="B14" s="31" t="s">
        <v>36</v>
      </c>
      <c r="C14" s="22" t="s">
        <v>20</v>
      </c>
      <c r="D14" s="23">
        <v>21</v>
      </c>
      <c r="E14" s="21">
        <v>8648</v>
      </c>
      <c r="F14" s="5">
        <v>11240</v>
      </c>
      <c r="G14" s="5">
        <v>10274</v>
      </c>
      <c r="H14" s="6">
        <v>3</v>
      </c>
      <c r="I14" s="7">
        <f t="shared" ref="I14:I21" si="13">AVERAGE(E14:G14)</f>
        <v>10054</v>
      </c>
      <c r="J14" s="8">
        <f t="shared" ref="J14:J21" si="14">STDEV(E14:G14)</f>
        <v>1309.9297691097795</v>
      </c>
      <c r="K14" s="9">
        <f t="shared" ref="K14:K21" si="15">J14/I14</f>
        <v>0.1302894140749731</v>
      </c>
      <c r="L14" s="7">
        <f t="shared" ref="L14:L21" si="16">((D14/H14)*(SUM(E14:G14)))</f>
        <v>211134</v>
      </c>
      <c r="M14" s="7">
        <f t="shared" ref="M14:M21" si="17">L14/D14</f>
        <v>10054</v>
      </c>
      <c r="N14" s="7">
        <f t="shared" ref="N14:N21" si="18">ROUND(M14,2)</f>
        <v>10054</v>
      </c>
      <c r="O14" s="7">
        <f t="shared" ref="O14:O21" si="19">N14*D14</f>
        <v>211134</v>
      </c>
    </row>
    <row r="15" spans="1:1023" ht="49.15" customHeight="1" x14ac:dyDescent="0.25">
      <c r="A15" s="4">
        <v>6</v>
      </c>
      <c r="B15" s="31" t="s">
        <v>34</v>
      </c>
      <c r="C15" s="22" t="s">
        <v>20</v>
      </c>
      <c r="D15" s="23">
        <v>1</v>
      </c>
      <c r="E15" s="21">
        <v>20900</v>
      </c>
      <c r="F15" s="5">
        <v>23010</v>
      </c>
      <c r="G15" s="5">
        <v>22700</v>
      </c>
      <c r="H15" s="6">
        <v>3</v>
      </c>
      <c r="I15" s="7">
        <f t="shared" si="13"/>
        <v>22203.333333333332</v>
      </c>
      <c r="J15" s="8">
        <f t="shared" si="14"/>
        <v>1139.3126582871505</v>
      </c>
      <c r="K15" s="9">
        <f t="shared" si="15"/>
        <v>5.1312685405516464E-2</v>
      </c>
      <c r="L15" s="7">
        <f t="shared" si="16"/>
        <v>22203.333333333332</v>
      </c>
      <c r="M15" s="7">
        <f t="shared" si="17"/>
        <v>22203.333333333332</v>
      </c>
      <c r="N15" s="7">
        <f t="shared" si="18"/>
        <v>22203.33</v>
      </c>
      <c r="O15" s="7">
        <f t="shared" si="19"/>
        <v>22203.33</v>
      </c>
    </row>
    <row r="16" spans="1:1023" ht="49.15" customHeight="1" x14ac:dyDescent="0.25">
      <c r="A16" s="4">
        <v>7</v>
      </c>
      <c r="B16" s="31" t="s">
        <v>34</v>
      </c>
      <c r="C16" s="22" t="s">
        <v>20</v>
      </c>
      <c r="D16" s="23">
        <v>1</v>
      </c>
      <c r="E16" s="21">
        <v>25010</v>
      </c>
      <c r="F16" s="5">
        <v>27980</v>
      </c>
      <c r="G16" s="5">
        <v>27080</v>
      </c>
      <c r="H16" s="6">
        <v>3</v>
      </c>
      <c r="I16" s="7">
        <f t="shared" si="13"/>
        <v>26690</v>
      </c>
      <c r="J16" s="8">
        <f t="shared" si="14"/>
        <v>1522.9248175796467</v>
      </c>
      <c r="K16" s="9">
        <f t="shared" si="15"/>
        <v>5.7059753375033599E-2</v>
      </c>
      <c r="L16" s="7">
        <f t="shared" si="16"/>
        <v>26690</v>
      </c>
      <c r="M16" s="7">
        <f t="shared" si="17"/>
        <v>26690</v>
      </c>
      <c r="N16" s="7">
        <f t="shared" si="18"/>
        <v>26690</v>
      </c>
      <c r="O16" s="7">
        <f t="shared" si="19"/>
        <v>26690</v>
      </c>
    </row>
    <row r="17" spans="1:15" ht="49.15" customHeight="1" x14ac:dyDescent="0.25">
      <c r="A17" s="4">
        <v>8</v>
      </c>
      <c r="B17" s="31" t="s">
        <v>33</v>
      </c>
      <c r="C17" s="22" t="s">
        <v>20</v>
      </c>
      <c r="D17" s="23">
        <v>2</v>
      </c>
      <c r="E17" s="21">
        <v>15496</v>
      </c>
      <c r="F17" s="5">
        <v>17055</v>
      </c>
      <c r="G17" s="5">
        <v>16568</v>
      </c>
      <c r="H17" s="6">
        <v>3</v>
      </c>
      <c r="I17" s="7">
        <f t="shared" si="13"/>
        <v>16373</v>
      </c>
      <c r="J17" s="8">
        <f t="shared" si="14"/>
        <v>797.58322449760692</v>
      </c>
      <c r="K17" s="9">
        <f t="shared" si="15"/>
        <v>4.8713322207146331E-2</v>
      </c>
      <c r="L17" s="7">
        <f t="shared" si="16"/>
        <v>32746</v>
      </c>
      <c r="M17" s="7">
        <f t="shared" si="17"/>
        <v>16373</v>
      </c>
      <c r="N17" s="7">
        <f t="shared" si="18"/>
        <v>16373</v>
      </c>
      <c r="O17" s="7">
        <f t="shared" si="19"/>
        <v>32746</v>
      </c>
    </row>
    <row r="18" spans="1:15" ht="49.15" customHeight="1" x14ac:dyDescent="0.25">
      <c r="A18" s="4">
        <v>9</v>
      </c>
      <c r="B18" s="31" t="s">
        <v>33</v>
      </c>
      <c r="C18" s="22" t="s">
        <v>20</v>
      </c>
      <c r="D18" s="23">
        <v>2</v>
      </c>
      <c r="E18" s="21">
        <v>24970</v>
      </c>
      <c r="F18" s="5">
        <v>27910</v>
      </c>
      <c r="G18" s="5">
        <v>27080</v>
      </c>
      <c r="H18" s="6">
        <v>3</v>
      </c>
      <c r="I18" s="7">
        <f t="shared" si="13"/>
        <v>26653.333333333332</v>
      </c>
      <c r="J18" s="8">
        <f t="shared" si="14"/>
        <v>1515.7286476587205</v>
      </c>
      <c r="K18" s="9">
        <f t="shared" si="15"/>
        <v>5.6868258416410231E-2</v>
      </c>
      <c r="L18" s="7">
        <f t="shared" si="16"/>
        <v>53306.666666666664</v>
      </c>
      <c r="M18" s="7">
        <f t="shared" si="17"/>
        <v>26653.333333333332</v>
      </c>
      <c r="N18" s="7">
        <f t="shared" si="18"/>
        <v>26653.33</v>
      </c>
      <c r="O18" s="7">
        <f t="shared" si="19"/>
        <v>53306.66</v>
      </c>
    </row>
    <row r="19" spans="1:15" ht="49.15" customHeight="1" x14ac:dyDescent="0.25">
      <c r="A19" s="4">
        <v>10</v>
      </c>
      <c r="B19" s="31" t="s">
        <v>33</v>
      </c>
      <c r="C19" s="22" t="s">
        <v>20</v>
      </c>
      <c r="D19" s="23">
        <v>1</v>
      </c>
      <c r="E19" s="21">
        <v>27490</v>
      </c>
      <c r="F19" s="5">
        <v>29300</v>
      </c>
      <c r="G19" s="5">
        <v>28540</v>
      </c>
      <c r="H19" s="6">
        <v>3</v>
      </c>
      <c r="I19" s="7">
        <f t="shared" si="13"/>
        <v>28443.333333333332</v>
      </c>
      <c r="J19" s="8">
        <f t="shared" si="14"/>
        <v>908.86375950047284</v>
      </c>
      <c r="K19" s="9">
        <f t="shared" si="15"/>
        <v>3.1953489728131002E-2</v>
      </c>
      <c r="L19" s="7">
        <f t="shared" si="16"/>
        <v>28443.333333333332</v>
      </c>
      <c r="M19" s="7">
        <f t="shared" si="17"/>
        <v>28443.333333333332</v>
      </c>
      <c r="N19" s="7">
        <f t="shared" si="18"/>
        <v>28443.33</v>
      </c>
      <c r="O19" s="7">
        <f t="shared" si="19"/>
        <v>28443.33</v>
      </c>
    </row>
    <row r="20" spans="1:15" ht="49.15" customHeight="1" x14ac:dyDescent="0.25">
      <c r="A20" s="4">
        <v>11</v>
      </c>
      <c r="B20" s="31" t="s">
        <v>33</v>
      </c>
      <c r="C20" s="22" t="s">
        <v>20</v>
      </c>
      <c r="D20" s="23">
        <v>1</v>
      </c>
      <c r="E20" s="21">
        <v>15981</v>
      </c>
      <c r="F20" s="5">
        <v>16968</v>
      </c>
      <c r="G20" s="5">
        <v>16568</v>
      </c>
      <c r="H20" s="6">
        <v>3</v>
      </c>
      <c r="I20" s="7">
        <f t="shared" si="13"/>
        <v>16505.666666666668</v>
      </c>
      <c r="J20" s="8">
        <f t="shared" si="14"/>
        <v>496.44368596380934</v>
      </c>
      <c r="K20" s="9">
        <f t="shared" si="15"/>
        <v>3.0077166587059553E-2</v>
      </c>
      <c r="L20" s="7">
        <f t="shared" si="16"/>
        <v>16505.666666666664</v>
      </c>
      <c r="M20" s="7">
        <f t="shared" si="17"/>
        <v>16505.666666666664</v>
      </c>
      <c r="N20" s="7">
        <f t="shared" si="18"/>
        <v>16505.669999999998</v>
      </c>
      <c r="O20" s="7">
        <f t="shared" si="19"/>
        <v>16505.669999999998</v>
      </c>
    </row>
    <row r="21" spans="1:15" ht="49.15" customHeight="1" x14ac:dyDescent="0.25">
      <c r="A21" s="4">
        <v>12</v>
      </c>
      <c r="B21" s="31" t="s">
        <v>37</v>
      </c>
      <c r="C21" s="22" t="s">
        <v>20</v>
      </c>
      <c r="D21" s="23">
        <v>6</v>
      </c>
      <c r="E21" s="21">
        <v>26430</v>
      </c>
      <c r="F21" s="5">
        <v>27870</v>
      </c>
      <c r="G21" s="5">
        <v>27080</v>
      </c>
      <c r="H21" s="6">
        <v>3</v>
      </c>
      <c r="I21" s="7">
        <f t="shared" si="13"/>
        <v>27126.666666666668</v>
      </c>
      <c r="J21" s="8">
        <f t="shared" si="14"/>
        <v>721.13336723059297</v>
      </c>
      <c r="K21" s="9">
        <f t="shared" si="15"/>
        <v>2.6583928504445551E-2</v>
      </c>
      <c r="L21" s="7">
        <f t="shared" si="16"/>
        <v>162760</v>
      </c>
      <c r="M21" s="7">
        <f t="shared" si="17"/>
        <v>27126.666666666668</v>
      </c>
      <c r="N21" s="7">
        <f t="shared" si="18"/>
        <v>27126.67</v>
      </c>
      <c r="O21" s="7">
        <f t="shared" si="19"/>
        <v>162760.01999999999</v>
      </c>
    </row>
    <row r="22" spans="1:15" ht="49.15" customHeight="1" x14ac:dyDescent="0.25">
      <c r="A22" s="4">
        <v>13</v>
      </c>
      <c r="B22" s="32" t="s">
        <v>41</v>
      </c>
      <c r="C22" s="22" t="s">
        <v>20</v>
      </c>
      <c r="D22" s="23">
        <v>1</v>
      </c>
      <c r="E22" s="21">
        <v>17905</v>
      </c>
      <c r="F22" s="5">
        <v>19440</v>
      </c>
      <c r="G22" s="5">
        <v>18466</v>
      </c>
      <c r="H22" s="6">
        <v>3</v>
      </c>
      <c r="I22" s="7">
        <f t="shared" si="7"/>
        <v>18603.666666666668</v>
      </c>
      <c r="J22" s="8">
        <f t="shared" si="8"/>
        <v>776.70479162506354</v>
      </c>
      <c r="K22" s="9">
        <f t="shared" si="9"/>
        <v>4.1750091825539598E-2</v>
      </c>
      <c r="L22" s="7">
        <f t="shared" si="10"/>
        <v>18603.666666666664</v>
      </c>
      <c r="M22" s="7">
        <f t="shared" si="11"/>
        <v>18603.666666666664</v>
      </c>
      <c r="N22" s="7">
        <f t="shared" si="5"/>
        <v>18603.669999999998</v>
      </c>
      <c r="O22" s="7">
        <f t="shared" si="12"/>
        <v>18603.669999999998</v>
      </c>
    </row>
    <row r="23" spans="1:15" ht="49.15" customHeight="1" x14ac:dyDescent="0.25">
      <c r="A23" s="4">
        <v>14</v>
      </c>
      <c r="B23" s="31" t="s">
        <v>41</v>
      </c>
      <c r="C23" s="22" t="s">
        <v>20</v>
      </c>
      <c r="D23" s="23">
        <v>1</v>
      </c>
      <c r="E23" s="21">
        <v>21300</v>
      </c>
      <c r="F23" s="5">
        <v>23012</v>
      </c>
      <c r="G23" s="5">
        <v>22700</v>
      </c>
      <c r="H23" s="6">
        <v>3</v>
      </c>
      <c r="I23" s="7">
        <f t="shared" si="7"/>
        <v>22337.333333333332</v>
      </c>
      <c r="J23" s="8">
        <f t="shared" si="8"/>
        <v>911.80114791183132</v>
      </c>
      <c r="K23" s="9">
        <f t="shared" si="9"/>
        <v>4.0819606096452785E-2</v>
      </c>
      <c r="L23" s="7">
        <f t="shared" si="10"/>
        <v>22337.333333333332</v>
      </c>
      <c r="M23" s="7">
        <f t="shared" si="11"/>
        <v>22337.333333333332</v>
      </c>
      <c r="N23" s="7">
        <f t="shared" si="5"/>
        <v>22337.33</v>
      </c>
      <c r="O23" s="7">
        <f t="shared" si="12"/>
        <v>22337.33</v>
      </c>
    </row>
    <row r="24" spans="1:15" ht="49.15" customHeight="1" x14ac:dyDescent="0.25">
      <c r="A24" s="4">
        <v>15</v>
      </c>
      <c r="B24" s="31" t="s">
        <v>41</v>
      </c>
      <c r="C24" s="22" t="s">
        <v>20</v>
      </c>
      <c r="D24" s="23">
        <v>2</v>
      </c>
      <c r="E24" s="21">
        <v>28300</v>
      </c>
      <c r="F24" s="5">
        <v>30500</v>
      </c>
      <c r="G24" s="5">
        <v>30000</v>
      </c>
      <c r="H24" s="6">
        <v>3</v>
      </c>
      <c r="I24" s="7">
        <f t="shared" si="7"/>
        <v>29600</v>
      </c>
      <c r="J24" s="8">
        <f t="shared" si="8"/>
        <v>1153.2562594670796</v>
      </c>
      <c r="K24" s="9">
        <f t="shared" si="9"/>
        <v>3.8961360117131069E-2</v>
      </c>
      <c r="L24" s="7">
        <f t="shared" si="10"/>
        <v>59200</v>
      </c>
      <c r="M24" s="7">
        <f t="shared" si="11"/>
        <v>29600</v>
      </c>
      <c r="N24" s="7">
        <f t="shared" si="5"/>
        <v>29600</v>
      </c>
      <c r="O24" s="7">
        <f t="shared" si="12"/>
        <v>59200</v>
      </c>
    </row>
    <row r="25" spans="1:15" ht="18.75" x14ac:dyDescent="0.25">
      <c r="A25" s="4">
        <v>16</v>
      </c>
      <c r="B25" s="31" t="s">
        <v>38</v>
      </c>
      <c r="C25" s="22" t="s">
        <v>20</v>
      </c>
      <c r="D25" s="23">
        <v>2</v>
      </c>
      <c r="E25" s="21">
        <v>15840</v>
      </c>
      <c r="F25" s="5">
        <v>18190</v>
      </c>
      <c r="G25" s="5">
        <v>17190</v>
      </c>
      <c r="H25" s="6">
        <v>3</v>
      </c>
      <c r="I25" s="7">
        <f t="shared" si="7"/>
        <v>17073.333333333332</v>
      </c>
      <c r="J25" s="8">
        <f t="shared" si="8"/>
        <v>1179.3359713556324</v>
      </c>
      <c r="K25" s="9">
        <f t="shared" si="9"/>
        <v>6.9074734753356057E-2</v>
      </c>
      <c r="L25" s="7">
        <f t="shared" si="10"/>
        <v>34146.666666666664</v>
      </c>
      <c r="M25" s="7">
        <f t="shared" si="11"/>
        <v>17073.333333333332</v>
      </c>
      <c r="N25" s="7">
        <f t="shared" si="5"/>
        <v>17073.330000000002</v>
      </c>
      <c r="O25" s="7">
        <f t="shared" si="12"/>
        <v>34146.660000000003</v>
      </c>
    </row>
    <row r="26" spans="1:15" ht="49.15" customHeight="1" x14ac:dyDescent="0.25">
      <c r="A26" s="4">
        <v>17</v>
      </c>
      <c r="B26" s="31" t="s">
        <v>39</v>
      </c>
      <c r="C26" s="22" t="s">
        <v>20</v>
      </c>
      <c r="D26" s="23">
        <v>1</v>
      </c>
      <c r="E26" s="21">
        <v>10480</v>
      </c>
      <c r="F26" s="5">
        <v>12050</v>
      </c>
      <c r="G26" s="5">
        <v>11750</v>
      </c>
      <c r="H26" s="6">
        <v>3</v>
      </c>
      <c r="I26" s="7">
        <f t="shared" si="7"/>
        <v>11426.666666666666</v>
      </c>
      <c r="J26" s="8">
        <f t="shared" si="8"/>
        <v>833.44665896104789</v>
      </c>
      <c r="K26" s="9">
        <f t="shared" si="9"/>
        <v>7.2938739115610968E-2</v>
      </c>
      <c r="L26" s="7">
        <f t="shared" si="10"/>
        <v>11426.666666666666</v>
      </c>
      <c r="M26" s="7">
        <f t="shared" si="11"/>
        <v>11426.666666666666</v>
      </c>
      <c r="N26" s="7">
        <f t="shared" si="5"/>
        <v>11426.67</v>
      </c>
      <c r="O26" s="7">
        <f t="shared" si="12"/>
        <v>11426.67</v>
      </c>
    </row>
    <row r="27" spans="1:15" ht="49.15" customHeight="1" x14ac:dyDescent="0.25">
      <c r="A27" s="4">
        <v>18</v>
      </c>
      <c r="B27" s="31" t="s">
        <v>39</v>
      </c>
      <c r="C27" s="22" t="s">
        <v>20</v>
      </c>
      <c r="D27" s="23">
        <v>1</v>
      </c>
      <c r="E27" s="21">
        <v>12950</v>
      </c>
      <c r="F27" s="5">
        <v>13910</v>
      </c>
      <c r="G27" s="5">
        <v>13648</v>
      </c>
      <c r="H27" s="6">
        <v>3</v>
      </c>
      <c r="I27" s="7">
        <f t="shared" ref="I27:I29" si="20">AVERAGE(E27:G27)</f>
        <v>13502.666666666666</v>
      </c>
      <c r="J27" s="8">
        <f t="shared" ref="J27:J29" si="21">STDEV(E27:G27)</f>
        <v>496.22709854796659</v>
      </c>
      <c r="K27" s="9">
        <f t="shared" ref="K27:K29" si="22">J27/I27</f>
        <v>3.6750303536187912E-2</v>
      </c>
      <c r="L27" s="7">
        <f t="shared" ref="L27:L29" si="23">((D27/H27)*(SUM(E27:G27)))</f>
        <v>13502.666666666666</v>
      </c>
      <c r="M27" s="7">
        <f t="shared" ref="M27:M29" si="24">L27/D27</f>
        <v>13502.666666666666</v>
      </c>
      <c r="N27" s="7">
        <f t="shared" ref="N27:N29" si="25">ROUND(M27,2)</f>
        <v>13502.67</v>
      </c>
      <c r="O27" s="7">
        <f t="shared" ref="O27:O29" si="26">N27*D27</f>
        <v>13502.67</v>
      </c>
    </row>
    <row r="28" spans="1:15" ht="49.15" customHeight="1" x14ac:dyDescent="0.25">
      <c r="A28" s="4">
        <v>19</v>
      </c>
      <c r="B28" s="31" t="s">
        <v>39</v>
      </c>
      <c r="C28" s="22" t="s">
        <v>20</v>
      </c>
      <c r="D28" s="23">
        <v>4</v>
      </c>
      <c r="E28" s="21">
        <v>10740</v>
      </c>
      <c r="F28" s="5">
        <v>11980</v>
      </c>
      <c r="G28" s="5">
        <v>11312</v>
      </c>
      <c r="H28" s="6">
        <v>3</v>
      </c>
      <c r="I28" s="7">
        <f t="shared" si="20"/>
        <v>11344</v>
      </c>
      <c r="J28" s="8">
        <f t="shared" si="21"/>
        <v>620.61904579218321</v>
      </c>
      <c r="K28" s="9">
        <f t="shared" si="22"/>
        <v>5.4709013204529547E-2</v>
      </c>
      <c r="L28" s="7">
        <f t="shared" si="23"/>
        <v>45376</v>
      </c>
      <c r="M28" s="7">
        <f t="shared" si="24"/>
        <v>11344</v>
      </c>
      <c r="N28" s="7">
        <f t="shared" si="25"/>
        <v>11344</v>
      </c>
      <c r="O28" s="7">
        <f t="shared" si="26"/>
        <v>45376</v>
      </c>
    </row>
    <row r="29" spans="1:15" ht="49.15" customHeight="1" x14ac:dyDescent="0.25">
      <c r="A29" s="4">
        <v>20</v>
      </c>
      <c r="B29" s="31" t="s">
        <v>38</v>
      </c>
      <c r="C29" s="22" t="s">
        <v>20</v>
      </c>
      <c r="D29" s="23">
        <v>28</v>
      </c>
      <c r="E29" s="21">
        <v>14940</v>
      </c>
      <c r="F29" s="5">
        <v>17390</v>
      </c>
      <c r="G29" s="5">
        <v>16552</v>
      </c>
      <c r="H29" s="6">
        <v>3</v>
      </c>
      <c r="I29" s="7">
        <f t="shared" si="20"/>
        <v>16294</v>
      </c>
      <c r="J29" s="8">
        <f t="shared" si="21"/>
        <v>1245.210022446013</v>
      </c>
      <c r="K29" s="9">
        <f t="shared" si="22"/>
        <v>7.6421383481404995E-2</v>
      </c>
      <c r="L29" s="7">
        <f t="shared" si="23"/>
        <v>456232</v>
      </c>
      <c r="M29" s="7">
        <f t="shared" si="24"/>
        <v>16294</v>
      </c>
      <c r="N29" s="7">
        <f t="shared" si="25"/>
        <v>16294</v>
      </c>
      <c r="O29" s="7">
        <f t="shared" si="26"/>
        <v>456232</v>
      </c>
    </row>
    <row r="30" spans="1:15" ht="49.15" customHeight="1" x14ac:dyDescent="0.25">
      <c r="A30" s="4">
        <v>21</v>
      </c>
      <c r="B30" s="31" t="s">
        <v>33</v>
      </c>
      <c r="C30" s="22" t="s">
        <v>20</v>
      </c>
      <c r="D30" s="23">
        <v>28</v>
      </c>
      <c r="E30" s="21">
        <v>11690</v>
      </c>
      <c r="F30" s="5">
        <v>14070</v>
      </c>
      <c r="G30" s="5">
        <v>13248</v>
      </c>
      <c r="H30" s="6">
        <v>3</v>
      </c>
      <c r="I30" s="7">
        <f t="shared" si="7"/>
        <v>13002.666666666666</v>
      </c>
      <c r="J30" s="8">
        <f t="shared" si="8"/>
        <v>1208.8181556104018</v>
      </c>
      <c r="K30" s="9">
        <f t="shared" si="9"/>
        <v>9.2966941828117461E-2</v>
      </c>
      <c r="L30" s="7">
        <f t="shared" si="10"/>
        <v>364074.66666666669</v>
      </c>
      <c r="M30" s="7">
        <f t="shared" si="11"/>
        <v>13002.666666666668</v>
      </c>
      <c r="N30" s="7">
        <f t="shared" si="5"/>
        <v>13002.67</v>
      </c>
      <c r="O30" s="7">
        <f t="shared" si="12"/>
        <v>364074.76</v>
      </c>
    </row>
    <row r="31" spans="1:15" ht="49.15" customHeight="1" x14ac:dyDescent="0.25">
      <c r="A31" s="4">
        <v>22</v>
      </c>
      <c r="B31" s="31" t="s">
        <v>37</v>
      </c>
      <c r="C31" s="22" t="s">
        <v>20</v>
      </c>
      <c r="D31" s="23">
        <v>2</v>
      </c>
      <c r="E31" s="21">
        <v>31290</v>
      </c>
      <c r="F31" s="5">
        <v>35010</v>
      </c>
      <c r="G31" s="5">
        <v>34450</v>
      </c>
      <c r="H31" s="6">
        <v>3</v>
      </c>
      <c r="I31" s="7">
        <f t="shared" si="7"/>
        <v>33583.333333333336</v>
      </c>
      <c r="J31" s="8">
        <f t="shared" si="8"/>
        <v>2005.7251390291078</v>
      </c>
      <c r="K31" s="9">
        <f t="shared" si="9"/>
        <v>5.9723825479774915E-2</v>
      </c>
      <c r="L31" s="7">
        <f t="shared" si="10"/>
        <v>67166.666666666657</v>
      </c>
      <c r="M31" s="7">
        <f t="shared" si="11"/>
        <v>33583.333333333328</v>
      </c>
      <c r="N31" s="7">
        <f t="shared" si="5"/>
        <v>33583.33</v>
      </c>
      <c r="O31" s="7">
        <f t="shared" si="12"/>
        <v>67166.66</v>
      </c>
    </row>
    <row r="32" spans="1:15" ht="49.15" customHeight="1" x14ac:dyDescent="0.25">
      <c r="A32" s="4">
        <v>23</v>
      </c>
      <c r="B32" s="31" t="s">
        <v>37</v>
      </c>
      <c r="C32" s="22" t="s">
        <v>20</v>
      </c>
      <c r="D32" s="23">
        <v>4</v>
      </c>
      <c r="E32" s="21">
        <v>35980</v>
      </c>
      <c r="F32" s="5">
        <v>38012</v>
      </c>
      <c r="G32" s="5">
        <v>37370</v>
      </c>
      <c r="H32" s="6">
        <v>3</v>
      </c>
      <c r="I32" s="7">
        <f t="shared" si="7"/>
        <v>37120.666666666664</v>
      </c>
      <c r="J32" s="8">
        <f t="shared" si="8"/>
        <v>1038.6921263460763</v>
      </c>
      <c r="K32" s="9">
        <f t="shared" si="9"/>
        <v>2.7981505172664185E-2</v>
      </c>
      <c r="L32" s="7">
        <f t="shared" si="10"/>
        <v>148482.66666666666</v>
      </c>
      <c r="M32" s="7">
        <f t="shared" si="11"/>
        <v>37120.666666666664</v>
      </c>
      <c r="N32" s="7">
        <f t="shared" si="5"/>
        <v>37120.67</v>
      </c>
      <c r="O32" s="7">
        <f t="shared" si="12"/>
        <v>148482.68</v>
      </c>
    </row>
    <row r="33" spans="1:1023" x14ac:dyDescent="0.25">
      <c r="A33" s="51" t="s">
        <v>21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3"/>
      <c r="O33" s="10">
        <f>SUM(O10:O32)</f>
        <v>2179234.7599999998</v>
      </c>
    </row>
    <row r="34" spans="1:1023" ht="21.95" customHeight="1" x14ac:dyDescent="0.25">
      <c r="A34" s="36" t="s">
        <v>22</v>
      </c>
      <c r="B34" s="36"/>
      <c r="C34" s="36"/>
      <c r="D34" s="36"/>
      <c r="E34" s="36"/>
      <c r="F34" s="36"/>
      <c r="G34" s="36"/>
      <c r="H34" s="36"/>
      <c r="I34" s="11">
        <f>O33</f>
        <v>2179234.7599999998</v>
      </c>
      <c r="J34" s="12" t="s">
        <v>23</v>
      </c>
      <c r="K34" s="12"/>
      <c r="L34" s="12"/>
      <c r="M34" s="12"/>
      <c r="N34" s="12"/>
      <c r="O34" s="13"/>
    </row>
    <row r="35" spans="1:1023" s="14" customFormat="1" ht="20.25" customHeight="1" x14ac:dyDescent="0.2">
      <c r="A35" s="37" t="s">
        <v>24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AMG35" s="2"/>
      <c r="AMH35" s="2"/>
      <c r="AMI35" s="2"/>
    </row>
    <row r="36" spans="1:1023" s="15" customFormat="1" ht="74.25" customHeight="1" x14ac:dyDescent="0.2">
      <c r="A36" s="37" t="s">
        <v>25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AMG36" s="2"/>
      <c r="AMH36" s="2"/>
      <c r="AMI36" s="2"/>
    </row>
    <row r="37" spans="1:1023" s="14" customFormat="1" ht="25.15" customHeight="1" x14ac:dyDescent="0.2">
      <c r="A37" s="38"/>
      <c r="B37" s="38"/>
      <c r="C37" s="38" t="s">
        <v>31</v>
      </c>
      <c r="D37" s="38"/>
      <c r="E37" s="38"/>
      <c r="F37" s="38"/>
      <c r="G37" s="38"/>
      <c r="H37" s="38"/>
      <c r="I37" s="38"/>
      <c r="J37" s="16"/>
      <c r="K37" s="16"/>
      <c r="L37" s="16"/>
      <c r="M37" s="16"/>
      <c r="N37" s="16"/>
      <c r="O37" s="16"/>
      <c r="AMG37" s="2"/>
      <c r="AMH37" s="2"/>
      <c r="AMI37" s="2"/>
    </row>
    <row r="38" spans="1:1023" s="14" customFormat="1" ht="12.7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16"/>
      <c r="P38" s="17"/>
      <c r="AMG38" s="2"/>
      <c r="AMH38" s="2"/>
      <c r="AMI38" s="2"/>
    </row>
    <row r="39" spans="1:1023" x14ac:dyDescent="0.25">
      <c r="A39" s="34"/>
      <c r="B39" s="34"/>
      <c r="D39" s="18"/>
      <c r="E39" s="18"/>
      <c r="F39" s="18"/>
      <c r="G39" s="18"/>
      <c r="H39" s="18"/>
      <c r="J39" s="34"/>
      <c r="K39" s="34"/>
    </row>
    <row r="40" spans="1:1023" s="20" customFormat="1" ht="15.75" customHeight="1" x14ac:dyDescent="0.2">
      <c r="A40" s="35" t="s">
        <v>26</v>
      </c>
      <c r="B40" s="35"/>
      <c r="C40" s="35"/>
      <c r="D40" s="35"/>
      <c r="E40" s="35"/>
      <c r="F40" s="35"/>
      <c r="G40" s="35"/>
      <c r="H40" s="19"/>
      <c r="AMG40" s="2"/>
      <c r="AMH40" s="2"/>
      <c r="AMI40" s="2"/>
    </row>
    <row r="41" spans="1:1023" s="20" customFormat="1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AMG41" s="2"/>
      <c r="AMH41" s="2"/>
      <c r="AMI41" s="2"/>
    </row>
    <row r="43" spans="1:1023" s="20" customFormat="1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AMG43" s="2"/>
      <c r="AMH43" s="2"/>
      <c r="AMI43" s="2"/>
    </row>
  </sheetData>
  <autoFilter ref="A9:AMI37" xr:uid="{00000000-0001-0000-0000-000000000000}"/>
  <mergeCells count="24">
    <mergeCell ref="A33:N33"/>
    <mergeCell ref="M2:O2"/>
    <mergeCell ref="A3:O3"/>
    <mergeCell ref="A5:B5"/>
    <mergeCell ref="C5:O5"/>
    <mergeCell ref="A6:B6"/>
    <mergeCell ref="C6:O6"/>
    <mergeCell ref="A7:O7"/>
    <mergeCell ref="A8:A9"/>
    <mergeCell ref="B8:B9"/>
    <mergeCell ref="C8:C9"/>
    <mergeCell ref="D8:D9"/>
    <mergeCell ref="E8:H8"/>
    <mergeCell ref="I8:K8"/>
    <mergeCell ref="L8:O8"/>
    <mergeCell ref="A38:N38"/>
    <mergeCell ref="A39:B39"/>
    <mergeCell ref="J39:K39"/>
    <mergeCell ref="A40:G40"/>
    <mergeCell ref="A34:H34"/>
    <mergeCell ref="A35:O35"/>
    <mergeCell ref="A36:O36"/>
    <mergeCell ref="A37:B37"/>
    <mergeCell ref="C37:I37"/>
  </mergeCells>
  <pageMargins left="0.19685039370078741" right="0.19685039370078741" top="0.19685039370078741" bottom="0.19685039370078741" header="0.11811023622047245" footer="0.11811023622047245"/>
  <pageSetup paperSize="9" scale="47" firstPageNumber="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Admin</cp:lastModifiedBy>
  <cp:revision>134</cp:revision>
  <cp:lastPrinted>2025-04-23T05:01:09Z</cp:lastPrinted>
  <dcterms:created xsi:type="dcterms:W3CDTF">2006-09-16T00:00:00Z</dcterms:created>
  <dcterms:modified xsi:type="dcterms:W3CDTF">2025-04-23T05:07:17Z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